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ÔNG KHAI\2019-2020\"/>
    </mc:Choice>
  </mc:AlternateContent>
  <bookViews>
    <workbookView xWindow="0" yWindow="0" windowWidth="24720" windowHeight="11325" activeTab="1"/>
  </bookViews>
  <sheets>
    <sheet name="MAU 6" sheetId="1" r:id="rId1"/>
    <sheet name="MAU 8" sheetId="2" r:id="rId2"/>
  </sheets>
  <definedNames>
    <definedName name="_xlnm.Print_Titles" localSheetId="0">'MAU 6'!$7:$8</definedName>
    <definedName name="_xlnm.Print_Titles" localSheetId="1">'MAU 8'!$9:$10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2" l="1"/>
  <c r="T12" i="2"/>
  <c r="U12" i="2"/>
  <c r="V12" i="2"/>
  <c r="W12" i="2"/>
  <c r="X12" i="2"/>
  <c r="S12" i="2"/>
  <c r="G11" i="2"/>
  <c r="F11" i="2"/>
  <c r="C12" i="2"/>
  <c r="D11" i="2" l="1"/>
  <c r="E11" i="2"/>
  <c r="H11" i="2"/>
  <c r="I11" i="2"/>
  <c r="F18" i="1" l="1"/>
  <c r="E26" i="1"/>
  <c r="F26" i="1"/>
  <c r="G26" i="1"/>
  <c r="H26" i="1"/>
  <c r="D26" i="1"/>
  <c r="Q11" i="1"/>
  <c r="O12" i="1"/>
  <c r="N20" i="2"/>
  <c r="O20" i="2"/>
  <c r="P20" i="2"/>
  <c r="M20" i="2"/>
  <c r="M11" i="2"/>
  <c r="N11" i="2"/>
  <c r="O11" i="2"/>
  <c r="P11" i="2"/>
  <c r="L11" i="2"/>
  <c r="D20" i="2" l="1"/>
  <c r="E20" i="2"/>
  <c r="F20" i="2"/>
  <c r="G20" i="2"/>
  <c r="H20" i="2"/>
  <c r="I20" i="2"/>
  <c r="J20" i="2"/>
  <c r="K20" i="2"/>
  <c r="L20" i="2" l="1"/>
  <c r="C26" i="1" l="1"/>
  <c r="C9" i="1"/>
  <c r="D23" i="2" l="1"/>
  <c r="E23" i="2"/>
  <c r="F23" i="2"/>
  <c r="G23" i="2"/>
  <c r="H23" i="2"/>
  <c r="I23" i="2"/>
  <c r="J23" i="2"/>
  <c r="J11" i="2" s="1"/>
  <c r="K23" i="2"/>
  <c r="L23" i="2"/>
  <c r="M23" i="2"/>
  <c r="N23" i="2"/>
  <c r="O23" i="2"/>
  <c r="P23" i="2"/>
  <c r="C24" i="2"/>
  <c r="C25" i="2"/>
  <c r="C26" i="2"/>
  <c r="C27" i="2"/>
  <c r="C28" i="2"/>
  <c r="C29" i="2"/>
  <c r="C30" i="2"/>
  <c r="C31" i="2"/>
  <c r="C32" i="2"/>
  <c r="C33" i="2"/>
  <c r="C21" i="2"/>
  <c r="C22" i="2"/>
  <c r="C16" i="2"/>
  <c r="C17" i="2"/>
  <c r="C18" i="2"/>
  <c r="C19" i="2"/>
  <c r="C15" i="2"/>
  <c r="C23" i="2" l="1"/>
  <c r="C20" i="2"/>
  <c r="E25" i="1" l="1"/>
  <c r="E29" i="1" s="1"/>
  <c r="F25" i="1"/>
  <c r="F27" i="1" s="1"/>
  <c r="G25" i="1"/>
  <c r="G27" i="1" s="1"/>
  <c r="H25" i="1"/>
  <c r="H27" i="1" s="1"/>
  <c r="D25" i="1"/>
  <c r="D29" i="1" s="1"/>
  <c r="E11" i="1"/>
  <c r="E15" i="1" s="1"/>
  <c r="F11" i="1"/>
  <c r="F13" i="1" s="1"/>
  <c r="G11" i="1"/>
  <c r="G13" i="1" s="1"/>
  <c r="H11" i="1"/>
  <c r="D11" i="1"/>
  <c r="D13" i="1" s="1"/>
  <c r="C23" i="1"/>
  <c r="C19" i="1"/>
  <c r="C21" i="1"/>
  <c r="E18" i="1"/>
  <c r="F20" i="1"/>
  <c r="G18" i="1"/>
  <c r="G22" i="1" s="1"/>
  <c r="H18" i="1"/>
  <c r="H24" i="1" s="1"/>
  <c r="D18" i="1"/>
  <c r="D24" i="1" s="1"/>
  <c r="C14" i="1"/>
  <c r="C10" i="1"/>
  <c r="C12" i="1"/>
  <c r="E32" i="1"/>
  <c r="F32" i="1"/>
  <c r="G32" i="1"/>
  <c r="H32" i="1"/>
  <c r="D32" i="1"/>
  <c r="C28" i="1"/>
  <c r="C30" i="1"/>
  <c r="C31" i="1"/>
  <c r="C32" i="1" s="1"/>
  <c r="E24" i="1" l="1"/>
  <c r="E20" i="1"/>
  <c r="C25" i="1"/>
  <c r="E13" i="1"/>
  <c r="D15" i="1"/>
  <c r="D27" i="1"/>
  <c r="E27" i="1"/>
  <c r="H20" i="1"/>
  <c r="G20" i="1"/>
  <c r="G24" i="1"/>
  <c r="D20" i="1"/>
  <c r="H29" i="1"/>
  <c r="G29" i="1"/>
  <c r="G15" i="1"/>
  <c r="F29" i="1"/>
  <c r="C11" i="1"/>
  <c r="C15" i="1" s="1"/>
  <c r="F15" i="1"/>
  <c r="C29" i="1"/>
  <c r="F22" i="1"/>
  <c r="D22" i="1"/>
  <c r="E22" i="1"/>
  <c r="F24" i="1"/>
  <c r="H13" i="1"/>
  <c r="H22" i="1"/>
  <c r="H15" i="1"/>
  <c r="C18" i="1"/>
  <c r="C24" i="1" s="1"/>
  <c r="C13" i="1" l="1"/>
  <c r="C27" i="1"/>
  <c r="I19" i="1"/>
  <c r="C20" i="1"/>
  <c r="C22" i="1"/>
</calcChain>
</file>

<file path=xl/sharedStrings.xml><?xml version="1.0" encoding="utf-8"?>
<sst xmlns="http://schemas.openxmlformats.org/spreadsheetml/2006/main" count="109" uniqueCount="89">
  <si>
    <t>STT</t>
  </si>
  <si>
    <t>Nội dung</t>
  </si>
  <si>
    <t>Tổng số</t>
  </si>
  <si>
    <t>Chia ra theo khối lớp</t>
  </si>
  <si>
    <t>Lớp 1</t>
  </si>
  <si>
    <t>Lớp 2</t>
  </si>
  <si>
    <t>Lớp 3</t>
  </si>
  <si>
    <t>Lớp 4</t>
  </si>
  <si>
    <t>Lớp 5</t>
  </si>
  <si>
    <t>I</t>
  </si>
  <si>
    <t>Tổng số học sinh</t>
  </si>
  <si>
    <t>II</t>
  </si>
  <si>
    <t>Số học sinh học 2 buổi/ngày</t>
  </si>
  <si>
    <t>III</t>
  </si>
  <si>
    <t>Số học sinh chia theo năng lực, phẩm chất</t>
  </si>
  <si>
    <t>IV</t>
  </si>
  <si>
    <t>Số học sinh chia theo kết quả học tập</t>
  </si>
  <si>
    <t>V</t>
  </si>
  <si>
    <t>Tổng hợp kết quả cuối năm</t>
  </si>
  <si>
    <t>a</t>
  </si>
  <si>
    <t>b</t>
  </si>
  <si>
    <t>HS được cấp trên khen thưởng (tỷ lệ so với tổng số)</t>
  </si>
  <si>
    <t>(tỷ lệ so với tổng số)</t>
  </si>
  <si>
    <t xml:space="preserve">Hoàn thành tốt </t>
  </si>
  <si>
    <t xml:space="preserve">Hoàn thành </t>
  </si>
  <si>
    <t xml:space="preserve">Chưa hoàn thành </t>
  </si>
  <si>
    <t xml:space="preserve">Tốt </t>
  </si>
  <si>
    <t xml:space="preserve">Đạt </t>
  </si>
  <si>
    <t xml:space="preserve">Cần cố gắng </t>
  </si>
  <si>
    <t xml:space="preserve">Trong đó:
HS được khen thưởng cấp trường </t>
  </si>
  <si>
    <t>văn bản ghi là ở lại lớp (T9 mới ghi Ở lại lớp)</t>
  </si>
  <si>
    <t>Lên lớp</t>
  </si>
  <si>
    <t xml:space="preserve"> (tỷ lệ so với tổng số)</t>
  </si>
  <si>
    <t>lấy môn TV để báo cáo mục IV</t>
  </si>
  <si>
    <t>ỦY BAN NHÂN DÂN QUẬN 8</t>
  </si>
  <si>
    <t>TRƯỜNG TIỂU HỌC BÔNG SAO</t>
  </si>
  <si>
    <t>CỘNG HÒA XÃ HỘI CHỦ NGHĨA VIỆT NAM</t>
  </si>
  <si>
    <t xml:space="preserve">Độc lập - Tự do - Hạnh phúc </t>
  </si>
  <si>
    <t>THÔNG BÁO</t>
  </si>
  <si>
    <t>Biểu mẫu 06</t>
  </si>
  <si>
    <t xml:space="preserve">Thủ trưởng đơn vị </t>
  </si>
  <si>
    <t>(Ký tên và đóng dấu)</t>
  </si>
  <si>
    <t>Lê Thành Sơn</t>
  </si>
  <si>
    <t>Trình độ đào tạo</t>
  </si>
  <si>
    <t>Chuẩn nghề nghiệp</t>
  </si>
  <si>
    <t>TS</t>
  </si>
  <si>
    <t>Th S</t>
  </si>
  <si>
    <t>ĐH</t>
  </si>
  <si>
    <t>CĐ</t>
  </si>
  <si>
    <t>TC</t>
  </si>
  <si>
    <t>Dưới TC</t>
  </si>
  <si>
    <t>Hạng II</t>
  </si>
  <si>
    <t>Xuất sắc</t>
  </si>
  <si>
    <t>Khá</t>
  </si>
  <si>
    <t>Trung bình</t>
  </si>
  <si>
    <t>Kém</t>
  </si>
  <si>
    <t>Tổng số giáo viên, cán bộ quản lý và nhân viên</t>
  </si>
  <si>
    <t>Giáo viên</t>
  </si>
  <si>
    <t>Trong đó số giáo viên chuyên biệt:</t>
  </si>
  <si>
    <t>Tiếng dân tộc</t>
  </si>
  <si>
    <t>Ngoại ngữ</t>
  </si>
  <si>
    <t>Tin học</t>
  </si>
  <si>
    <t>Âm nhạc</t>
  </si>
  <si>
    <t>Mỹ thuật</t>
  </si>
  <si>
    <t>Thể dục</t>
  </si>
  <si>
    <t>Cán bộ quản lý</t>
  </si>
  <si>
    <t>Hiệu trưởng</t>
  </si>
  <si>
    <t>Nhân viên</t>
  </si>
  <si>
    <t>Nhân viên văn thư</t>
  </si>
  <si>
    <t>Nhân viên kế toán</t>
  </si>
  <si>
    <t>Thủ quỹ</t>
  </si>
  <si>
    <t>Nhân viên y tế</t>
  </si>
  <si>
    <t>Nhân viên thư viện</t>
  </si>
  <si>
    <t>Nhân viên thiết bị, thí nghiệm</t>
  </si>
  <si>
    <t>Nhân viên công nghệ thông tin</t>
  </si>
  <si>
    <t>Nhân viên hỗ trợ giáo dục người khuyết tật</t>
  </si>
  <si>
    <t>Biểu mẫu 08</t>
  </si>
  <si>
    <t>Phó hiệu trưởng</t>
  </si>
  <si>
    <t>Nhân viên bảo vệ</t>
  </si>
  <si>
    <t>Tổng phụ trách Đội</t>
  </si>
  <si>
    <t>Nhân viên phục vụ</t>
  </si>
  <si>
    <t>Hạng
 IV</t>
  </si>
  <si>
    <t>Hạng 
III</t>
  </si>
  <si>
    <t>Hạng 
chức danh nghề nghiệp</t>
  </si>
  <si>
    <t>Lưu ban</t>
  </si>
  <si>
    <t>THÔNG BÁO
 Công khai thông tin cơ sở vật chất của trường tiểu học
Năm học 2019-2020</t>
  </si>
  <si>
    <t>Quận 8, ngày 16  tháng 9 năm 2019</t>
  </si>
  <si>
    <t>Quận 8, ngày 16 tháng 9 năm 2019</t>
  </si>
  <si>
    <t>Công khai thông tin về đội ngũ nhà giáo, cán bộ quản lý và nhân viên của trường tiểu học,
 năm học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</si>
</sst>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charset val="163"/>
      <scheme val="minor"/>
    </font>
    <font>
      <sz val="12"/>
      <name val="Calibri"/>
      <family val="2"/>
      <charset val="163"/>
      <scheme val="minor"/>
    </font>
    <font>
      <b/>
      <sz val="1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  <charset val="163"/>
    </font>
    <font>
      <b/>
      <sz val="13"/>
      <name val="Times New Roman"/>
      <family val="1"/>
    </font>
    <font>
      <b/>
      <sz val="17.5"/>
      <name val="Times New Roman"/>
      <family val="1"/>
    </font>
    <font>
      <sz val="12"/>
      <name val="Times New Roman"/>
      <family val="1"/>
      <charset val="163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7" fillId="0" borderId="0" xfId="0" applyFont="1"/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0" fillId="0" borderId="0" xfId="0" applyFont="1"/>
    <xf numFmtId="2" fontId="10" fillId="0" borderId="0" xfId="0" applyNumberFormat="1" applyFont="1"/>
    <xf numFmtId="0" fontId="11" fillId="0" borderId="0" xfId="0" applyFont="1"/>
    <xf numFmtId="0" fontId="15" fillId="0" borderId="0" xfId="0" applyFont="1"/>
    <xf numFmtId="0" fontId="16" fillId="0" borderId="0" xfId="0" applyFont="1"/>
    <xf numFmtId="2" fontId="13" fillId="0" borderId="0" xfId="0" applyNumberFormat="1" applyFont="1"/>
    <xf numFmtId="0" fontId="17" fillId="0" borderId="0" xfId="0" applyFont="1"/>
    <xf numFmtId="0" fontId="10" fillId="2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159385</xdr:colOff>
      <xdr:row>2</xdr:row>
      <xdr:rowOff>316865</xdr:rowOff>
    </xdr:from>
    <xdr:to>
      <xdr:col>1</xdr:col>
      <xdr:colOff>1378585</xdr:colOff>
      <xdr:row>2</xdr:row>
      <xdr:rowOff>316865</xdr:rowOff>
    </xdr:to>
    <xdr:cxnSp macro="">
      <xdr:nvCxnSpPr>
        <xdr:cNvPr id="2" name="Line 2">
          <a:extLst>
            <a:ext uri="{FF2B5EF4-FFF2-40B4-BE49-F238E27FC236}">
              <a16:creationId xmlns="" xmlns:a16="http://schemas.microsoft.com/office/drawing/2014/main" id="{A0CCA79D-01BE-4AA5-AB29-31F636FEDFF3}"/>
            </a:ext>
          </a:extLst>
        </xdr:cNvPr>
        <xdr:cNvCxnSpPr>
          <a:cxnSpLocks noChangeShapeType="1"/>
        </xdr:cNvCxnSpPr>
      </xdr:nvCxnSpPr>
      <xdr:spPr bwMode="auto">
        <a:xfrm>
          <a:off x="559435" y="88836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</xdr:colOff>
      <xdr:row>2</xdr:row>
      <xdr:rowOff>302895</xdr:rowOff>
    </xdr:from>
    <xdr:to>
      <xdr:col>6</xdr:col>
      <xdr:colOff>644525</xdr:colOff>
      <xdr:row>2</xdr:row>
      <xdr:rowOff>302895</xdr:rowOff>
    </xdr:to>
    <xdr:cxnSp macro="">
      <xdr:nvCxnSpPr>
        <xdr:cNvPr id="3" name="Line 3">
          <a:extLst>
            <a:ext uri="{FF2B5EF4-FFF2-40B4-BE49-F238E27FC236}">
              <a16:creationId xmlns="" xmlns:a16="http://schemas.microsoft.com/office/drawing/2014/main" id="{8B2B4DAE-6E88-4A3C-BF83-286202A9F6B4}"/>
            </a:ext>
          </a:extLst>
        </xdr:cNvPr>
        <xdr:cNvCxnSpPr>
          <a:cxnSpLocks noChangeShapeType="1"/>
        </xdr:cNvCxnSpPr>
      </xdr:nvCxnSpPr>
      <xdr:spPr bwMode="auto">
        <a:xfrm>
          <a:off x="3267075" y="874395"/>
          <a:ext cx="1978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768985</xdr:colOff>
      <xdr:row>4</xdr:row>
      <xdr:rowOff>2540</xdr:rowOff>
    </xdr:from>
    <xdr:to>
      <xdr:col>1</xdr:col>
      <xdr:colOff>1988185</xdr:colOff>
      <xdr:row>4</xdr:row>
      <xdr:rowOff>2540</xdr:rowOff>
    </xdr:to>
    <xdr:cxnSp macro="">
      <xdr:nvCxnSpPr>
        <xdr:cNvPr id="2" name="Line 2">
          <a:extLst>
            <a:ext uri="{FF2B5EF4-FFF2-40B4-BE49-F238E27FC236}">
              <a16:creationId xmlns="" xmlns:a16="http://schemas.microsoft.com/office/drawing/2014/main" id="{F39C0587-AD4B-4A74-83DD-4D725FA66AEE}"/>
            </a:ext>
          </a:extLst>
        </xdr:cNvPr>
        <xdr:cNvCxnSpPr>
          <a:cxnSpLocks noChangeShapeType="1"/>
        </xdr:cNvCxnSpPr>
      </xdr:nvCxnSpPr>
      <xdr:spPr bwMode="auto">
        <a:xfrm>
          <a:off x="1083310" y="81216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304800</xdr:colOff>
      <xdr:row>3</xdr:row>
      <xdr:rowOff>188595</xdr:rowOff>
    </xdr:from>
    <xdr:to>
      <xdr:col>14</xdr:col>
      <xdr:colOff>171450</xdr:colOff>
      <xdr:row>3</xdr:row>
      <xdr:rowOff>188595</xdr:rowOff>
    </xdr:to>
    <xdr:cxnSp macro="">
      <xdr:nvCxnSpPr>
        <xdr:cNvPr id="3" name="Line 3">
          <a:extLst>
            <a:ext uri="{FF2B5EF4-FFF2-40B4-BE49-F238E27FC236}">
              <a16:creationId xmlns="" xmlns:a16="http://schemas.microsoft.com/office/drawing/2014/main" id="{93DE1D5B-FADD-4C0D-96AB-2E886849F6BC}"/>
            </a:ext>
          </a:extLst>
        </xdr:cNvPr>
        <xdr:cNvCxnSpPr>
          <a:cxnSpLocks noChangeShapeType="1"/>
        </xdr:cNvCxnSpPr>
      </xdr:nvCxnSpPr>
      <xdr:spPr bwMode="auto">
        <a:xfrm>
          <a:off x="6572250" y="80772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workbookViewId="0">
      <selection activeCell="C34" sqref="C34:H42"/>
    </sheetView>
  </sheetViews>
  <sheetFormatPr defaultRowHeight="15" x14ac:dyDescent="0.25"/>
  <cols>
    <col min="1" max="1" width="5.28515625" customWidth="1"/>
    <col min="2" max="2" width="25.140625" customWidth="1"/>
    <col min="3" max="8" width="8.42578125" customWidth="1"/>
    <col min="9" max="14" width="9" style="23" customWidth="1"/>
    <col min="15" max="24" width="9.140625" style="23"/>
  </cols>
  <sheetData>
    <row r="1" spans="1:24" ht="18.75" x14ac:dyDescent="0.25">
      <c r="C1" s="53" t="s">
        <v>39</v>
      </c>
      <c r="D1" s="53"/>
      <c r="E1" s="53"/>
    </row>
    <row r="2" spans="1:24" s="7" customFormat="1" ht="15" customHeight="1" x14ac:dyDescent="0.25">
      <c r="A2" s="54" t="s">
        <v>34</v>
      </c>
      <c r="B2" s="54"/>
      <c r="C2" s="54"/>
      <c r="D2" s="55" t="s">
        <v>36</v>
      </c>
      <c r="E2" s="55"/>
      <c r="F2" s="55"/>
      <c r="G2" s="55"/>
      <c r="H2" s="55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s="7" customFormat="1" ht="15" customHeight="1" x14ac:dyDescent="0.25">
      <c r="A3" s="55" t="s">
        <v>35</v>
      </c>
      <c r="B3" s="55"/>
      <c r="C3" s="55"/>
      <c r="D3" s="55" t="s">
        <v>37</v>
      </c>
      <c r="E3" s="55"/>
      <c r="F3" s="55"/>
      <c r="G3" s="55"/>
      <c r="H3" s="55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10.5" customHeight="1" x14ac:dyDescent="0.25">
      <c r="B4" s="8"/>
      <c r="C4" s="8"/>
      <c r="D4" s="8"/>
      <c r="E4" s="8"/>
      <c r="F4" s="8"/>
      <c r="G4" s="8"/>
      <c r="H4" s="8"/>
    </row>
    <row r="5" spans="1:24" ht="54.75" customHeight="1" x14ac:dyDescent="0.25">
      <c r="A5" s="52" t="s">
        <v>85</v>
      </c>
      <c r="B5" s="53"/>
      <c r="C5" s="53"/>
      <c r="D5" s="53"/>
      <c r="E5" s="53"/>
      <c r="F5" s="53"/>
      <c r="G5" s="53"/>
      <c r="H5" s="53"/>
    </row>
    <row r="7" spans="1:24" ht="15.75" x14ac:dyDescent="0.25">
      <c r="A7" s="49" t="s">
        <v>0</v>
      </c>
      <c r="B7" s="49" t="s">
        <v>1</v>
      </c>
      <c r="C7" s="56" t="s">
        <v>2</v>
      </c>
      <c r="D7" s="57" t="s">
        <v>3</v>
      </c>
      <c r="E7" s="57"/>
      <c r="F7" s="57"/>
      <c r="G7" s="57"/>
      <c r="H7" s="57"/>
      <c r="I7" s="25"/>
      <c r="J7" s="25"/>
      <c r="K7" s="25"/>
      <c r="L7" s="25"/>
      <c r="M7" s="25"/>
      <c r="N7" s="25"/>
      <c r="O7" s="25"/>
    </row>
    <row r="8" spans="1:24" ht="15.75" x14ac:dyDescent="0.25">
      <c r="A8" s="50"/>
      <c r="B8" s="50"/>
      <c r="C8" s="56"/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25"/>
      <c r="J8" s="25"/>
      <c r="K8" s="25"/>
      <c r="L8" s="25"/>
      <c r="M8" s="25"/>
      <c r="N8" s="25"/>
      <c r="O8" s="25"/>
    </row>
    <row r="9" spans="1:24" ht="14.25" customHeight="1" x14ac:dyDescent="0.25">
      <c r="A9" s="11" t="s">
        <v>9</v>
      </c>
      <c r="B9" s="2" t="s">
        <v>10</v>
      </c>
      <c r="C9" s="12">
        <f>SUM(D9:H9)</f>
        <v>2032</v>
      </c>
      <c r="D9" s="18">
        <v>424</v>
      </c>
      <c r="E9" s="18">
        <v>458</v>
      </c>
      <c r="F9" s="18">
        <v>404</v>
      </c>
      <c r="G9" s="18">
        <v>324</v>
      </c>
      <c r="H9" s="18">
        <v>422</v>
      </c>
      <c r="I9" s="25"/>
      <c r="J9" s="25"/>
      <c r="K9" s="25"/>
      <c r="L9" s="25"/>
      <c r="M9" s="25"/>
      <c r="N9" s="25"/>
      <c r="O9" s="25"/>
    </row>
    <row r="10" spans="1:24" ht="23.25" customHeight="1" x14ac:dyDescent="0.25">
      <c r="A10" s="11" t="s">
        <v>11</v>
      </c>
      <c r="B10" s="2" t="s">
        <v>12</v>
      </c>
      <c r="C10" s="13">
        <f t="shared" ref="C10:C14" si="0">SUM(D10:H10)</f>
        <v>1388</v>
      </c>
      <c r="D10" s="20">
        <v>325</v>
      </c>
      <c r="E10" s="20">
        <v>363</v>
      </c>
      <c r="F10" s="20">
        <v>305</v>
      </c>
      <c r="G10" s="20">
        <v>158</v>
      </c>
      <c r="H10" s="20">
        <v>237</v>
      </c>
      <c r="I10" s="25"/>
      <c r="J10" s="25"/>
      <c r="K10" s="25"/>
      <c r="L10" s="25"/>
      <c r="M10" s="25"/>
      <c r="N10" s="25"/>
      <c r="O10" s="25"/>
    </row>
    <row r="11" spans="1:24" ht="31.5" customHeight="1" x14ac:dyDescent="0.25">
      <c r="A11" s="11" t="s">
        <v>13</v>
      </c>
      <c r="B11" s="2" t="s">
        <v>14</v>
      </c>
      <c r="C11" s="12">
        <f t="shared" si="0"/>
        <v>2032</v>
      </c>
      <c r="D11" s="11">
        <f>D12+D14+D16</f>
        <v>424</v>
      </c>
      <c r="E11" s="11">
        <f t="shared" ref="E11:H11" si="1">E12+E14+E16</f>
        <v>458</v>
      </c>
      <c r="F11" s="11">
        <f t="shared" si="1"/>
        <v>404</v>
      </c>
      <c r="G11" s="11">
        <f t="shared" si="1"/>
        <v>324</v>
      </c>
      <c r="H11" s="11">
        <f t="shared" si="1"/>
        <v>422</v>
      </c>
      <c r="I11" s="25"/>
      <c r="J11" s="25"/>
      <c r="K11" s="25"/>
      <c r="L11" s="25"/>
      <c r="M11" s="25"/>
      <c r="N11" s="25"/>
      <c r="O11" s="25"/>
      <c r="Q11" s="23">
        <f>Q12+Q14</f>
        <v>2023</v>
      </c>
    </row>
    <row r="12" spans="1:24" ht="20.25" customHeight="1" x14ac:dyDescent="0.25">
      <c r="A12" s="57">
        <v>1</v>
      </c>
      <c r="B12" s="4" t="s">
        <v>26</v>
      </c>
      <c r="C12" s="14">
        <f t="shared" si="0"/>
        <v>1969</v>
      </c>
      <c r="D12" s="15">
        <v>411</v>
      </c>
      <c r="E12" s="15">
        <v>442</v>
      </c>
      <c r="F12" s="15">
        <v>388</v>
      </c>
      <c r="G12" s="15">
        <v>311</v>
      </c>
      <c r="H12" s="15">
        <v>417</v>
      </c>
      <c r="I12" s="25"/>
      <c r="J12" s="25">
        <v>424</v>
      </c>
      <c r="K12" s="25">
        <v>458</v>
      </c>
      <c r="L12" s="25">
        <v>404</v>
      </c>
      <c r="M12" s="25">
        <v>324</v>
      </c>
      <c r="N12" s="25">
        <v>422</v>
      </c>
      <c r="O12" s="25">
        <f>SUM(J12:N12)</f>
        <v>2032</v>
      </c>
      <c r="Q12" s="23">
        <v>1959</v>
      </c>
      <c r="R12" s="23">
        <v>446</v>
      </c>
      <c r="S12" s="23">
        <v>385</v>
      </c>
      <c r="T12" s="23">
        <v>313</v>
      </c>
      <c r="U12" s="23">
        <v>400</v>
      </c>
      <c r="V12" s="23">
        <v>415</v>
      </c>
    </row>
    <row r="13" spans="1:24" ht="20.25" customHeight="1" x14ac:dyDescent="0.25">
      <c r="A13" s="57"/>
      <c r="B13" s="4" t="s">
        <v>22</v>
      </c>
      <c r="C13" s="16">
        <f>C12/C11*100</f>
        <v>96.899606299212607</v>
      </c>
      <c r="D13" s="16">
        <f>D12/D11*100</f>
        <v>96.933962264150935</v>
      </c>
      <c r="E13" s="16">
        <f t="shared" ref="E13:H13" si="2">E12/E11*100</f>
        <v>96.506550218340621</v>
      </c>
      <c r="F13" s="16">
        <f t="shared" si="2"/>
        <v>96.039603960396036</v>
      </c>
      <c r="G13" s="16">
        <f t="shared" si="2"/>
        <v>95.987654320987659</v>
      </c>
      <c r="H13" s="16">
        <f t="shared" si="2"/>
        <v>98.815165876777257</v>
      </c>
      <c r="I13" s="25"/>
      <c r="J13" s="25"/>
      <c r="K13" s="25"/>
      <c r="L13" s="25"/>
      <c r="M13" s="25"/>
      <c r="N13" s="25"/>
      <c r="O13" s="25"/>
      <c r="Q13" s="30">
        <v>96.836381611468113</v>
      </c>
      <c r="R13" s="30">
        <v>96.956521739130437</v>
      </c>
      <c r="S13" s="30">
        <v>96.491228070175438</v>
      </c>
      <c r="T13" s="30">
        <v>96.012269938650306</v>
      </c>
      <c r="U13" s="30">
        <v>95.693779904306226</v>
      </c>
      <c r="V13" s="30">
        <v>98.80952380952381</v>
      </c>
    </row>
    <row r="14" spans="1:24" ht="20.25" customHeight="1" x14ac:dyDescent="0.25">
      <c r="A14" s="57">
        <v>2</v>
      </c>
      <c r="B14" s="4" t="s">
        <v>27</v>
      </c>
      <c r="C14" s="14">
        <f t="shared" si="0"/>
        <v>63</v>
      </c>
      <c r="D14" s="15">
        <v>13</v>
      </c>
      <c r="E14" s="15">
        <v>16</v>
      </c>
      <c r="F14" s="15">
        <v>16</v>
      </c>
      <c r="G14" s="15">
        <v>13</v>
      </c>
      <c r="H14" s="15">
        <v>5</v>
      </c>
      <c r="I14" s="25"/>
      <c r="J14" s="25"/>
      <c r="K14" s="25"/>
      <c r="L14" s="25"/>
      <c r="M14" s="25"/>
      <c r="N14" s="25"/>
      <c r="O14" s="25"/>
      <c r="Q14" s="23">
        <v>64</v>
      </c>
      <c r="R14" s="23">
        <v>14</v>
      </c>
      <c r="S14" s="23">
        <v>14</v>
      </c>
      <c r="T14" s="23">
        <v>13</v>
      </c>
      <c r="U14" s="23">
        <v>18</v>
      </c>
      <c r="V14" s="23">
        <v>5</v>
      </c>
    </row>
    <row r="15" spans="1:24" ht="20.25" customHeight="1" x14ac:dyDescent="0.25">
      <c r="A15" s="57"/>
      <c r="B15" s="4" t="s">
        <v>22</v>
      </c>
      <c r="C15" s="17">
        <f>C14/C11*100</f>
        <v>3.1003937007874018</v>
      </c>
      <c r="D15" s="17">
        <f>D14/D11*100</f>
        <v>3.0660377358490565</v>
      </c>
      <c r="E15" s="17">
        <f t="shared" ref="E15:H15" si="3">E14/E11*100</f>
        <v>3.4934497816593884</v>
      </c>
      <c r="F15" s="17">
        <f t="shared" si="3"/>
        <v>3.9603960396039604</v>
      </c>
      <c r="G15" s="17">
        <f t="shared" si="3"/>
        <v>4.0123456790123457</v>
      </c>
      <c r="H15" s="17">
        <f t="shared" si="3"/>
        <v>1.1848341232227488</v>
      </c>
      <c r="I15" s="25"/>
      <c r="J15" s="25"/>
      <c r="K15" s="25"/>
      <c r="L15" s="25"/>
      <c r="M15" s="25"/>
      <c r="N15" s="25"/>
      <c r="O15" s="25"/>
      <c r="Q15" s="30">
        <v>3.1636183885318832</v>
      </c>
      <c r="R15" s="30">
        <v>3.0434782608695654</v>
      </c>
      <c r="S15" s="30">
        <v>3.5087719298245612</v>
      </c>
      <c r="T15" s="30">
        <v>3.9877300613496933</v>
      </c>
      <c r="U15" s="30">
        <v>4.3062200956937797</v>
      </c>
      <c r="V15" s="30">
        <v>1.1904761904761905</v>
      </c>
    </row>
    <row r="16" spans="1:24" ht="20.25" customHeight="1" x14ac:dyDescent="0.25">
      <c r="A16" s="57">
        <v>3</v>
      </c>
      <c r="B16" s="4" t="s">
        <v>28</v>
      </c>
      <c r="C16" s="14"/>
      <c r="D16" s="10"/>
      <c r="E16" s="10"/>
      <c r="F16" s="10"/>
      <c r="G16" s="10"/>
      <c r="H16" s="10"/>
      <c r="I16" s="25"/>
      <c r="J16" s="25"/>
      <c r="K16" s="25"/>
      <c r="L16" s="25"/>
      <c r="M16" s="25"/>
      <c r="N16" s="25"/>
      <c r="O16" s="25"/>
    </row>
    <row r="17" spans="1:24" ht="20.25" customHeight="1" x14ac:dyDescent="0.25">
      <c r="A17" s="57"/>
      <c r="B17" s="4" t="s">
        <v>22</v>
      </c>
      <c r="C17" s="14"/>
      <c r="D17" s="10"/>
      <c r="E17" s="10"/>
      <c r="F17" s="10"/>
      <c r="G17" s="10"/>
      <c r="H17" s="10"/>
      <c r="I17" s="25"/>
      <c r="J17" s="25"/>
      <c r="K17" s="25"/>
      <c r="L17" s="25"/>
      <c r="M17" s="25"/>
      <c r="N17" s="25"/>
      <c r="O17" s="25"/>
    </row>
    <row r="18" spans="1:24" ht="30.75" customHeight="1" x14ac:dyDescent="0.25">
      <c r="A18" s="11" t="s">
        <v>15</v>
      </c>
      <c r="B18" s="2" t="s">
        <v>16</v>
      </c>
      <c r="C18" s="12">
        <f>SUM(D18:H18)</f>
        <v>2032</v>
      </c>
      <c r="D18" s="11">
        <f>D19+D21+D23</f>
        <v>424</v>
      </c>
      <c r="E18" s="11">
        <f t="shared" ref="E18:H18" si="4">E19+E21+E23</f>
        <v>458</v>
      </c>
      <c r="F18" s="11">
        <f t="shared" si="4"/>
        <v>404</v>
      </c>
      <c r="G18" s="11">
        <f t="shared" si="4"/>
        <v>324</v>
      </c>
      <c r="H18" s="11">
        <f t="shared" si="4"/>
        <v>422</v>
      </c>
      <c r="I18" s="25"/>
      <c r="J18" s="25"/>
      <c r="K18" s="32" t="s">
        <v>33</v>
      </c>
      <c r="L18" s="32"/>
      <c r="M18" s="32"/>
      <c r="N18" s="25"/>
      <c r="O18" s="25"/>
      <c r="Q18" s="23">
        <v>2023</v>
      </c>
      <c r="R18" s="23">
        <v>460</v>
      </c>
      <c r="S18" s="23">
        <v>399</v>
      </c>
      <c r="T18" s="23">
        <v>326</v>
      </c>
      <c r="U18" s="23">
        <v>418</v>
      </c>
      <c r="V18" s="23">
        <v>420</v>
      </c>
    </row>
    <row r="19" spans="1:24" ht="20.25" customHeight="1" x14ac:dyDescent="0.25">
      <c r="A19" s="57">
        <v>1</v>
      </c>
      <c r="B19" s="4" t="s">
        <v>23</v>
      </c>
      <c r="C19" s="14">
        <f t="shared" ref="C19:C21" si="5">SUM(D19:H19)</f>
        <v>1777</v>
      </c>
      <c r="D19" s="15">
        <v>357</v>
      </c>
      <c r="E19" s="15">
        <v>395</v>
      </c>
      <c r="F19" s="15">
        <v>339</v>
      </c>
      <c r="G19" s="15">
        <v>289</v>
      </c>
      <c r="H19" s="15">
        <v>397</v>
      </c>
      <c r="I19" s="26">
        <f>H20+H22+H24</f>
        <v>100</v>
      </c>
      <c r="J19" s="25"/>
      <c r="K19" s="25"/>
      <c r="L19" s="25"/>
      <c r="M19" s="25"/>
      <c r="N19" s="25"/>
      <c r="O19" s="25"/>
      <c r="Q19" s="23">
        <v>1769</v>
      </c>
      <c r="R19" s="23">
        <v>387</v>
      </c>
      <c r="S19" s="23">
        <v>343</v>
      </c>
      <c r="T19" s="23">
        <v>273</v>
      </c>
      <c r="U19" s="23">
        <v>371</v>
      </c>
      <c r="V19" s="23">
        <v>395</v>
      </c>
    </row>
    <row r="20" spans="1:24" ht="20.25" customHeight="1" x14ac:dyDescent="0.25">
      <c r="A20" s="57"/>
      <c r="B20" s="4" t="s">
        <v>22</v>
      </c>
      <c r="C20" s="16">
        <f>C19/C18*100</f>
        <v>87.4507874015748</v>
      </c>
      <c r="D20" s="16">
        <f>D19/D18*100</f>
        <v>84.198113207547166</v>
      </c>
      <c r="E20" s="16">
        <f>E19/E18*100</f>
        <v>86.244541484716152</v>
      </c>
      <c r="F20" s="16">
        <f t="shared" ref="F20:H20" si="6">F19/F18*100</f>
        <v>83.910891089108901</v>
      </c>
      <c r="G20" s="16">
        <f t="shared" si="6"/>
        <v>89.197530864197532</v>
      </c>
      <c r="H20" s="16">
        <f t="shared" si="6"/>
        <v>94.075829383886258</v>
      </c>
      <c r="I20" s="25"/>
      <c r="J20" s="25"/>
      <c r="K20" s="25"/>
      <c r="L20" s="25"/>
      <c r="M20" s="25"/>
      <c r="N20" s="25"/>
      <c r="O20" s="25"/>
      <c r="Q20" s="30">
        <v>87.444389520514093</v>
      </c>
      <c r="R20" s="30">
        <v>84.130434782608702</v>
      </c>
      <c r="S20" s="30">
        <v>85.964912280701753</v>
      </c>
      <c r="T20" s="30">
        <v>83.742331288343564</v>
      </c>
      <c r="U20" s="30">
        <v>88.755980861244026</v>
      </c>
      <c r="V20" s="30">
        <v>94.047619047619051</v>
      </c>
    </row>
    <row r="21" spans="1:24" ht="20.25" customHeight="1" x14ac:dyDescent="0.25">
      <c r="A21" s="49">
        <v>2</v>
      </c>
      <c r="B21" s="4" t="s">
        <v>24</v>
      </c>
      <c r="C21" s="14">
        <f t="shared" si="5"/>
        <v>250</v>
      </c>
      <c r="D21" s="15">
        <v>64</v>
      </c>
      <c r="E21" s="15">
        <v>62</v>
      </c>
      <c r="F21" s="15">
        <v>65</v>
      </c>
      <c r="G21" s="15">
        <v>34</v>
      </c>
      <c r="H21" s="15">
        <v>25</v>
      </c>
      <c r="I21" s="25"/>
      <c r="J21" s="25"/>
      <c r="K21" s="25"/>
      <c r="L21" s="25"/>
      <c r="M21" s="25"/>
      <c r="N21" s="25"/>
      <c r="O21" s="25"/>
      <c r="Q21" s="23">
        <v>250</v>
      </c>
      <c r="R21" s="23">
        <v>71</v>
      </c>
      <c r="S21" s="23">
        <v>55</v>
      </c>
      <c r="T21" s="23">
        <v>52</v>
      </c>
      <c r="U21" s="23">
        <v>47</v>
      </c>
      <c r="V21" s="23">
        <v>25</v>
      </c>
    </row>
    <row r="22" spans="1:24" ht="20.25" customHeight="1" x14ac:dyDescent="0.25">
      <c r="A22" s="50"/>
      <c r="B22" s="4" t="s">
        <v>22</v>
      </c>
      <c r="C22" s="17">
        <f>C21/C18*100</f>
        <v>12.303149606299213</v>
      </c>
      <c r="D22" s="17">
        <f>D21/D18*100</f>
        <v>15.09433962264151</v>
      </c>
      <c r="E22" s="17">
        <f t="shared" ref="E22:H22" si="7">E21/E18*100</f>
        <v>13.537117903930133</v>
      </c>
      <c r="F22" s="17">
        <f t="shared" si="7"/>
        <v>16.089108910891088</v>
      </c>
      <c r="G22" s="17">
        <f t="shared" si="7"/>
        <v>10.493827160493826</v>
      </c>
      <c r="H22" s="17">
        <f t="shared" si="7"/>
        <v>5.9241706161137442</v>
      </c>
      <c r="I22" s="25"/>
      <c r="J22" s="25"/>
      <c r="K22" s="25"/>
      <c r="L22" s="25"/>
      <c r="M22" s="25"/>
      <c r="N22" s="25"/>
      <c r="O22" s="25"/>
      <c r="Q22" s="30">
        <v>12.357884330202669</v>
      </c>
      <c r="R22" s="30">
        <v>15.434782608695652</v>
      </c>
      <c r="S22" s="30">
        <v>13.784461152882205</v>
      </c>
      <c r="T22" s="30">
        <v>15.950920245398773</v>
      </c>
      <c r="U22" s="30">
        <v>11.244019138755981</v>
      </c>
      <c r="V22" s="30">
        <v>5.9523809523809517</v>
      </c>
    </row>
    <row r="23" spans="1:24" ht="20.25" customHeight="1" x14ac:dyDescent="0.25">
      <c r="A23" s="49">
        <v>3</v>
      </c>
      <c r="B23" s="4" t="s">
        <v>25</v>
      </c>
      <c r="C23" s="15">
        <f>SUM(D23:H23)</f>
        <v>5</v>
      </c>
      <c r="D23" s="15">
        <v>3</v>
      </c>
      <c r="E23" s="15">
        <v>1</v>
      </c>
      <c r="F23" s="15">
        <v>0</v>
      </c>
      <c r="G23" s="15">
        <v>1</v>
      </c>
      <c r="H23" s="15">
        <v>0</v>
      </c>
      <c r="I23" s="25"/>
      <c r="J23" s="25"/>
      <c r="K23" s="25"/>
      <c r="L23" s="25"/>
      <c r="M23" s="25"/>
      <c r="N23" s="25"/>
      <c r="O23" s="25"/>
      <c r="Q23" s="23">
        <v>4</v>
      </c>
      <c r="R23" s="23">
        <v>2</v>
      </c>
      <c r="S23" s="23">
        <v>1</v>
      </c>
      <c r="T23" s="23">
        <v>1</v>
      </c>
    </row>
    <row r="24" spans="1:24" ht="20.25" customHeight="1" x14ac:dyDescent="0.25">
      <c r="A24" s="50"/>
      <c r="B24" s="4" t="s">
        <v>22</v>
      </c>
      <c r="C24" s="17">
        <f>C23/C18*100</f>
        <v>0.24606299212598426</v>
      </c>
      <c r="D24" s="17">
        <f>D23/D18*100</f>
        <v>0.70754716981132082</v>
      </c>
      <c r="E24" s="17">
        <f t="shared" ref="E24:H24" si="8">E23/E18*100</f>
        <v>0.21834061135371177</v>
      </c>
      <c r="F24" s="17">
        <f t="shared" si="8"/>
        <v>0</v>
      </c>
      <c r="G24" s="17">
        <f t="shared" si="8"/>
        <v>0.30864197530864196</v>
      </c>
      <c r="H24" s="17">
        <f t="shared" si="8"/>
        <v>0</v>
      </c>
      <c r="I24" s="25"/>
      <c r="J24" s="25"/>
      <c r="K24" s="25"/>
      <c r="L24" s="25"/>
      <c r="M24" s="25"/>
      <c r="N24" s="25"/>
      <c r="O24" s="25"/>
      <c r="Q24" s="30">
        <v>0.1977261492832427</v>
      </c>
      <c r="R24" s="30">
        <v>0.43478260869565216</v>
      </c>
      <c r="S24" s="30">
        <v>0.25062656641604009</v>
      </c>
      <c r="T24" s="30">
        <v>0.30674846625766872</v>
      </c>
      <c r="U24" s="30">
        <v>0</v>
      </c>
      <c r="V24" s="30">
        <v>0</v>
      </c>
    </row>
    <row r="25" spans="1:24" s="1" customFormat="1" ht="26.25" customHeight="1" x14ac:dyDescent="0.25">
      <c r="A25" s="11" t="s">
        <v>17</v>
      </c>
      <c r="B25" s="2" t="s">
        <v>18</v>
      </c>
      <c r="C25" s="18">
        <f>H25+G25+F25+E25+D25</f>
        <v>2032</v>
      </c>
      <c r="D25" s="19">
        <f>D26+D31</f>
        <v>424</v>
      </c>
      <c r="E25" s="19">
        <f t="shared" ref="E25:H25" si="9">E26+E31</f>
        <v>458</v>
      </c>
      <c r="F25" s="19">
        <f t="shared" si="9"/>
        <v>404</v>
      </c>
      <c r="G25" s="19">
        <f t="shared" si="9"/>
        <v>324</v>
      </c>
      <c r="H25" s="19">
        <f t="shared" si="9"/>
        <v>422</v>
      </c>
      <c r="I25" s="27"/>
      <c r="J25" s="27"/>
      <c r="K25" s="27"/>
      <c r="L25" s="27"/>
      <c r="M25" s="27"/>
      <c r="N25" s="27"/>
      <c r="O25" s="27"/>
      <c r="P25" s="28"/>
      <c r="Q25" s="28">
        <v>2023</v>
      </c>
      <c r="R25" s="28">
        <v>460</v>
      </c>
      <c r="S25" s="28">
        <v>399</v>
      </c>
      <c r="T25" s="28">
        <v>326</v>
      </c>
      <c r="U25" s="28">
        <v>418</v>
      </c>
      <c r="V25" s="28">
        <v>420</v>
      </c>
      <c r="W25" s="28"/>
      <c r="X25" s="28"/>
    </row>
    <row r="26" spans="1:24" ht="20.25" customHeight="1" x14ac:dyDescent="0.25">
      <c r="A26" s="57">
        <v>1</v>
      </c>
      <c r="B26" s="5" t="s">
        <v>31</v>
      </c>
      <c r="C26" s="20">
        <f>SUM(D26:H26)</f>
        <v>2027</v>
      </c>
      <c r="D26" s="21">
        <f>D9-D31</f>
        <v>421</v>
      </c>
      <c r="E26" s="21">
        <f t="shared" ref="E26:H26" si="10">E9-E31</f>
        <v>457</v>
      </c>
      <c r="F26" s="21">
        <f t="shared" si="10"/>
        <v>404</v>
      </c>
      <c r="G26" s="21">
        <f t="shared" si="10"/>
        <v>323</v>
      </c>
      <c r="H26" s="21">
        <f t="shared" si="10"/>
        <v>422</v>
      </c>
      <c r="I26" s="25"/>
      <c r="J26" s="25"/>
      <c r="K26" s="25"/>
      <c r="L26" s="25"/>
      <c r="M26" s="25"/>
      <c r="N26" s="25"/>
      <c r="O26" s="25"/>
      <c r="Q26" s="23">
        <v>2019</v>
      </c>
      <c r="R26" s="23">
        <v>458</v>
      </c>
      <c r="S26" s="23">
        <v>398</v>
      </c>
      <c r="T26" s="23">
        <v>325</v>
      </c>
      <c r="U26" s="23">
        <v>418</v>
      </c>
      <c r="V26" s="23">
        <v>420</v>
      </c>
    </row>
    <row r="27" spans="1:24" ht="20.25" customHeight="1" x14ac:dyDescent="0.25">
      <c r="A27" s="57"/>
      <c r="B27" s="5" t="s">
        <v>32</v>
      </c>
      <c r="C27" s="22">
        <f>C26/C25*100</f>
        <v>99.753937007874015</v>
      </c>
      <c r="D27" s="22">
        <f>D26/D25*100</f>
        <v>99.29245283018868</v>
      </c>
      <c r="E27" s="22">
        <f t="shared" ref="E27:H27" si="11">E26/E25*100</f>
        <v>99.78165938864629</v>
      </c>
      <c r="F27" s="22">
        <f t="shared" si="11"/>
        <v>100</v>
      </c>
      <c r="G27" s="22">
        <f t="shared" si="11"/>
        <v>99.691358024691354</v>
      </c>
      <c r="H27" s="22">
        <f t="shared" si="11"/>
        <v>100</v>
      </c>
      <c r="I27" s="25"/>
      <c r="J27" s="25"/>
      <c r="K27" s="25"/>
      <c r="L27" s="25"/>
      <c r="M27" s="25"/>
      <c r="N27" s="25"/>
      <c r="O27" s="25"/>
      <c r="Q27" s="30">
        <v>99.802273850716759</v>
      </c>
      <c r="R27" s="30">
        <v>99.565217391304344</v>
      </c>
      <c r="S27" s="30">
        <v>99.749373433583955</v>
      </c>
      <c r="T27" s="30">
        <v>99.693251533742327</v>
      </c>
      <c r="U27" s="30">
        <v>100</v>
      </c>
      <c r="V27" s="30">
        <v>100</v>
      </c>
    </row>
    <row r="28" spans="1:24" ht="50.25" customHeight="1" x14ac:dyDescent="0.25">
      <c r="A28" s="57" t="s">
        <v>19</v>
      </c>
      <c r="B28" s="4" t="s">
        <v>29</v>
      </c>
      <c r="C28" s="21">
        <f t="shared" ref="C28:C31" si="12">SUM(D28:H28)</f>
        <v>1282</v>
      </c>
      <c r="D28" s="21">
        <v>299</v>
      </c>
      <c r="E28" s="21">
        <v>282</v>
      </c>
      <c r="F28" s="21">
        <v>235</v>
      </c>
      <c r="G28" s="21">
        <v>180</v>
      </c>
      <c r="H28" s="21">
        <v>286</v>
      </c>
      <c r="I28" s="25"/>
      <c r="J28" s="25"/>
      <c r="K28" s="25"/>
      <c r="L28" s="25"/>
      <c r="M28" s="25"/>
      <c r="N28" s="25"/>
      <c r="O28" s="25"/>
      <c r="Q28" s="23">
        <v>1272</v>
      </c>
      <c r="R28" s="23">
        <v>324</v>
      </c>
      <c r="S28" s="23">
        <v>244</v>
      </c>
      <c r="T28" s="23">
        <v>189</v>
      </c>
      <c r="U28" s="23">
        <v>231</v>
      </c>
      <c r="V28" s="23">
        <v>284</v>
      </c>
    </row>
    <row r="29" spans="1:24" ht="20.25" customHeight="1" x14ac:dyDescent="0.25">
      <c r="A29" s="57"/>
      <c r="B29" s="4" t="s">
        <v>22</v>
      </c>
      <c r="C29" s="22">
        <f>C28/C25*100</f>
        <v>63.090551181102363</v>
      </c>
      <c r="D29" s="22">
        <f>D28/D25*100</f>
        <v>70.518867924528308</v>
      </c>
      <c r="E29" s="22">
        <f t="shared" ref="E29:H29" si="13">E28/E25*100</f>
        <v>61.572052401746724</v>
      </c>
      <c r="F29" s="22">
        <f t="shared" si="13"/>
        <v>58.168316831683164</v>
      </c>
      <c r="G29" s="22">
        <f t="shared" si="13"/>
        <v>55.555555555555557</v>
      </c>
      <c r="H29" s="22">
        <f t="shared" si="13"/>
        <v>67.772511848341239</v>
      </c>
      <c r="I29" s="25"/>
      <c r="J29" s="25"/>
      <c r="K29" s="25"/>
      <c r="L29" s="25"/>
      <c r="M29" s="25"/>
      <c r="N29" s="25"/>
      <c r="O29" s="25"/>
      <c r="Q29" s="30">
        <v>62.876915472071182</v>
      </c>
      <c r="R29" s="30">
        <v>70.434782608695656</v>
      </c>
      <c r="S29" s="30">
        <v>61.152882205513784</v>
      </c>
      <c r="T29" s="30">
        <v>57.975460122699388</v>
      </c>
      <c r="U29" s="30">
        <v>55.26315789473685</v>
      </c>
      <c r="V29" s="30">
        <v>67.61904761904762</v>
      </c>
    </row>
    <row r="30" spans="1:24" ht="29.25" customHeight="1" x14ac:dyDescent="0.25">
      <c r="A30" s="10" t="s">
        <v>20</v>
      </c>
      <c r="B30" s="4" t="s">
        <v>21</v>
      </c>
      <c r="C30" s="21">
        <f t="shared" si="12"/>
        <v>0</v>
      </c>
      <c r="D30" s="21"/>
      <c r="E30" s="21"/>
      <c r="F30" s="21"/>
      <c r="G30" s="21"/>
      <c r="H30" s="21"/>
      <c r="I30" s="25"/>
      <c r="J30" s="25"/>
      <c r="K30" s="25"/>
      <c r="L30" s="25"/>
      <c r="M30" s="25"/>
      <c r="N30" s="25"/>
      <c r="O30" s="25"/>
      <c r="Q30" s="23">
        <v>0</v>
      </c>
    </row>
    <row r="31" spans="1:24" ht="15.75" customHeight="1" x14ac:dyDescent="0.25">
      <c r="A31" s="57">
        <v>2</v>
      </c>
      <c r="B31" s="6" t="s">
        <v>84</v>
      </c>
      <c r="C31" s="10">
        <f t="shared" si="12"/>
        <v>5</v>
      </c>
      <c r="D31" s="10">
        <v>3</v>
      </c>
      <c r="E31" s="10">
        <v>1</v>
      </c>
      <c r="F31" s="10">
        <v>0</v>
      </c>
      <c r="G31" s="10">
        <v>1</v>
      </c>
      <c r="H31" s="10">
        <v>0</v>
      </c>
      <c r="I31" s="25"/>
      <c r="J31" s="25"/>
      <c r="K31" s="25"/>
      <c r="L31" s="25"/>
      <c r="M31" s="32" t="s">
        <v>30</v>
      </c>
      <c r="N31" s="32"/>
      <c r="O31" s="32"/>
      <c r="Q31" s="23">
        <v>4</v>
      </c>
      <c r="R31" s="23">
        <v>2</v>
      </c>
      <c r="S31" s="23">
        <v>1</v>
      </c>
      <c r="T31" s="23">
        <v>1</v>
      </c>
      <c r="U31" s="23">
        <v>0</v>
      </c>
      <c r="V31" s="23">
        <v>0</v>
      </c>
    </row>
    <row r="32" spans="1:24" ht="18" customHeight="1" x14ac:dyDescent="0.25">
      <c r="A32" s="57"/>
      <c r="B32" s="3" t="s">
        <v>22</v>
      </c>
      <c r="C32" s="16">
        <f t="shared" ref="C32:H32" si="14">C31/C9*100</f>
        <v>0.24606299212598426</v>
      </c>
      <c r="D32" s="16">
        <f t="shared" si="14"/>
        <v>0.70754716981132082</v>
      </c>
      <c r="E32" s="16">
        <f t="shared" si="14"/>
        <v>0.21834061135371177</v>
      </c>
      <c r="F32" s="16">
        <f t="shared" si="14"/>
        <v>0</v>
      </c>
      <c r="G32" s="16">
        <f t="shared" si="14"/>
        <v>0.30864197530864196</v>
      </c>
      <c r="H32" s="16">
        <f t="shared" si="14"/>
        <v>0</v>
      </c>
      <c r="I32" s="25"/>
      <c r="J32" s="25"/>
      <c r="K32" s="25"/>
      <c r="L32" s="25"/>
      <c r="M32" s="25"/>
      <c r="N32" s="25"/>
      <c r="O32" s="25"/>
      <c r="Q32" s="30">
        <v>0.1977261492832427</v>
      </c>
      <c r="R32" s="30">
        <v>0.43478260869565216</v>
      </c>
      <c r="S32" s="30">
        <v>0.25062656641604009</v>
      </c>
      <c r="T32" s="30">
        <v>0.30674846625766872</v>
      </c>
      <c r="U32" s="30">
        <v>0</v>
      </c>
      <c r="V32" s="30">
        <v>0</v>
      </c>
    </row>
    <row r="33" spans="3:8" ht="6" customHeight="1" x14ac:dyDescent="0.25"/>
    <row r="34" spans="3:8" ht="18.75" x14ac:dyDescent="0.25">
      <c r="C34" s="51" t="s">
        <v>86</v>
      </c>
      <c r="D34" s="51"/>
      <c r="E34" s="51"/>
      <c r="F34" s="51"/>
      <c r="G34" s="51"/>
      <c r="H34" s="51"/>
    </row>
    <row r="35" spans="3:8" ht="14.25" customHeight="1" x14ac:dyDescent="0.25">
      <c r="C35" s="29"/>
      <c r="D35" s="46" t="s">
        <v>40</v>
      </c>
      <c r="E35" s="46"/>
      <c r="F35" s="46"/>
      <c r="G35" s="46"/>
      <c r="H35" s="46"/>
    </row>
    <row r="36" spans="3:8" x14ac:dyDescent="0.25">
      <c r="C36" s="29"/>
      <c r="D36" s="47" t="s">
        <v>41</v>
      </c>
      <c r="E36" s="47"/>
      <c r="F36" s="47"/>
      <c r="G36" s="47"/>
      <c r="H36" s="47"/>
    </row>
    <row r="37" spans="3:8" x14ac:dyDescent="0.25">
      <c r="C37" s="29"/>
      <c r="D37" s="29"/>
      <c r="E37" s="29"/>
      <c r="F37" s="29"/>
      <c r="G37" s="29"/>
      <c r="H37" s="29"/>
    </row>
    <row r="38" spans="3:8" x14ac:dyDescent="0.25">
      <c r="C38" s="29"/>
      <c r="D38" s="29"/>
      <c r="E38" s="29"/>
      <c r="F38" s="29"/>
      <c r="G38" s="29"/>
      <c r="H38" s="29"/>
    </row>
    <row r="39" spans="3:8" x14ac:dyDescent="0.25">
      <c r="C39" s="29"/>
      <c r="D39" s="29"/>
      <c r="E39" s="29"/>
      <c r="F39" s="29"/>
      <c r="G39" s="29"/>
      <c r="H39" s="29"/>
    </row>
    <row r="40" spans="3:8" x14ac:dyDescent="0.25">
      <c r="C40" s="29"/>
      <c r="D40" s="29"/>
      <c r="E40" s="29"/>
      <c r="F40" s="29"/>
      <c r="G40" s="29"/>
      <c r="H40" s="29"/>
    </row>
    <row r="41" spans="3:8" x14ac:dyDescent="0.25">
      <c r="C41" s="29"/>
      <c r="D41" s="29"/>
      <c r="E41" s="29"/>
      <c r="F41" s="29"/>
      <c r="G41" s="29"/>
      <c r="H41" s="29"/>
    </row>
    <row r="42" spans="3:8" ht="18.75" x14ac:dyDescent="0.3">
      <c r="C42" s="29"/>
      <c r="D42" s="29"/>
      <c r="E42" s="48" t="s">
        <v>42</v>
      </c>
      <c r="F42" s="48"/>
      <c r="G42" s="48"/>
      <c r="H42" s="29"/>
    </row>
  </sheetData>
  <mergeCells count="23">
    <mergeCell ref="A19:A20"/>
    <mergeCell ref="A31:A32"/>
    <mergeCell ref="A28:A29"/>
    <mergeCell ref="A26:A27"/>
    <mergeCell ref="A12:A13"/>
    <mergeCell ref="A14:A15"/>
    <mergeCell ref="A16:A17"/>
    <mergeCell ref="A5:H5"/>
    <mergeCell ref="C1:E1"/>
    <mergeCell ref="A7:A8"/>
    <mergeCell ref="B7:B8"/>
    <mergeCell ref="A2:C2"/>
    <mergeCell ref="A3:C3"/>
    <mergeCell ref="D2:H2"/>
    <mergeCell ref="D3:H3"/>
    <mergeCell ref="C7:C8"/>
    <mergeCell ref="D7:H7"/>
    <mergeCell ref="D35:H35"/>
    <mergeCell ref="D36:H36"/>
    <mergeCell ref="E42:G42"/>
    <mergeCell ref="A21:A22"/>
    <mergeCell ref="A23:A24"/>
    <mergeCell ref="C34:H34"/>
  </mergeCells>
  <dataValidations count="1">
    <dataValidation type="whole" allowBlank="1" showErrorMessage="1" errorTitle="Lỗi nhập dữ liệu" error="Chỉ nhập dữ liệu số tối đa 2000" sqref="D14:H14 D12:H12 C23:H23 D21:H21 D19:H19">
      <formula1>0</formula1>
      <formula2>2000</formula2>
    </dataValidation>
  </dataValidations>
  <pageMargins left="0.7" right="0.7" top="0.4" bottom="0.39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tabSelected="1" topLeftCell="A9" workbookViewId="0">
      <selection activeCell="T15" sqref="T15"/>
    </sheetView>
  </sheetViews>
  <sheetFormatPr defaultRowHeight="15" x14ac:dyDescent="0.25"/>
  <cols>
    <col min="1" max="1" width="4.140625" style="23" customWidth="1"/>
    <col min="2" max="2" width="34.5703125" style="23" customWidth="1"/>
    <col min="3" max="3" width="6.42578125" style="28" customWidth="1"/>
    <col min="4" max="16" width="5.7109375" style="23" customWidth="1"/>
    <col min="17" max="16384" width="9.140625" style="23"/>
  </cols>
  <sheetData>
    <row r="2" spans="1:24" ht="18.75" x14ac:dyDescent="0.25">
      <c r="C2" s="63" t="s">
        <v>76</v>
      </c>
      <c r="D2" s="63"/>
      <c r="E2" s="63"/>
      <c r="F2" s="63"/>
      <c r="G2" s="63"/>
      <c r="H2" s="63"/>
      <c r="I2" s="63"/>
      <c r="J2" s="63"/>
    </row>
    <row r="3" spans="1:24" s="24" customFormat="1" ht="15" customHeight="1" x14ac:dyDescent="0.25">
      <c r="A3" s="67" t="s">
        <v>34</v>
      </c>
      <c r="B3" s="67"/>
      <c r="C3" s="67"/>
      <c r="J3" s="62" t="s">
        <v>36</v>
      </c>
      <c r="K3" s="62"/>
      <c r="L3" s="62"/>
      <c r="M3" s="62"/>
      <c r="N3" s="62"/>
      <c r="O3" s="62"/>
      <c r="P3" s="62"/>
    </row>
    <row r="4" spans="1:24" s="24" customFormat="1" ht="15" customHeight="1" x14ac:dyDescent="0.25">
      <c r="A4" s="62" t="s">
        <v>35</v>
      </c>
      <c r="B4" s="62"/>
      <c r="C4" s="62"/>
      <c r="K4" s="62" t="s">
        <v>37</v>
      </c>
      <c r="L4" s="62"/>
      <c r="M4" s="62"/>
      <c r="N4" s="62"/>
      <c r="O4" s="62"/>
    </row>
    <row r="5" spans="1:24" ht="15.75" customHeight="1" x14ac:dyDescent="0.25">
      <c r="B5" s="33"/>
      <c r="C5" s="34"/>
      <c r="D5" s="33"/>
      <c r="E5" s="33"/>
      <c r="F5" s="33"/>
      <c r="G5" s="33"/>
      <c r="H5" s="33"/>
    </row>
    <row r="6" spans="1:24" ht="21" customHeight="1" x14ac:dyDescent="0.25">
      <c r="A6" s="63" t="s">
        <v>38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24" ht="37.5" customHeight="1" x14ac:dyDescent="0.25">
      <c r="A7" s="68" t="s">
        <v>88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9" spans="1:24" ht="30" customHeight="1" x14ac:dyDescent="0.25">
      <c r="A9" s="35"/>
      <c r="B9" s="66" t="s">
        <v>1</v>
      </c>
      <c r="C9" s="65" t="s">
        <v>2</v>
      </c>
      <c r="D9" s="66" t="s">
        <v>43</v>
      </c>
      <c r="E9" s="66"/>
      <c r="F9" s="66"/>
      <c r="G9" s="66"/>
      <c r="H9" s="66"/>
      <c r="I9" s="66"/>
      <c r="J9" s="66" t="s">
        <v>83</v>
      </c>
      <c r="K9" s="66"/>
      <c r="L9" s="66"/>
      <c r="M9" s="66" t="s">
        <v>44</v>
      </c>
      <c r="N9" s="66"/>
      <c r="O9" s="66"/>
      <c r="P9" s="66"/>
    </row>
    <row r="10" spans="1:24" ht="38.25" customHeight="1" x14ac:dyDescent="0.25">
      <c r="A10" s="37"/>
      <c r="B10" s="66"/>
      <c r="C10" s="65"/>
      <c r="D10" s="21" t="s">
        <v>45</v>
      </c>
      <c r="E10" s="21" t="s">
        <v>46</v>
      </c>
      <c r="F10" s="21" t="s">
        <v>47</v>
      </c>
      <c r="G10" s="21" t="s">
        <v>48</v>
      </c>
      <c r="H10" s="21" t="s">
        <v>49</v>
      </c>
      <c r="I10" s="21" t="s">
        <v>50</v>
      </c>
      <c r="J10" s="21" t="s">
        <v>81</v>
      </c>
      <c r="K10" s="21" t="s">
        <v>82</v>
      </c>
      <c r="L10" s="21" t="s">
        <v>51</v>
      </c>
      <c r="M10" s="21" t="s">
        <v>52</v>
      </c>
      <c r="N10" s="21" t="s">
        <v>53</v>
      </c>
      <c r="O10" s="21" t="s">
        <v>54</v>
      </c>
      <c r="P10" s="21" t="s">
        <v>55</v>
      </c>
    </row>
    <row r="11" spans="1:24" ht="34.5" customHeight="1" x14ac:dyDescent="0.25">
      <c r="A11" s="38" t="s">
        <v>0</v>
      </c>
      <c r="B11" s="39" t="s">
        <v>56</v>
      </c>
      <c r="C11" s="9">
        <v>73</v>
      </c>
      <c r="D11" s="36">
        <f t="shared" ref="D11:I11" si="0">D12+D20+D23</f>
        <v>0</v>
      </c>
      <c r="E11" s="36">
        <f t="shared" si="0"/>
        <v>4</v>
      </c>
      <c r="F11" s="36">
        <f>F12+F20+F23+F15+F16+F19</f>
        <v>53</v>
      </c>
      <c r="G11" s="36">
        <f>G12+G20+G23+G15+G17+G18</f>
        <v>11</v>
      </c>
      <c r="H11" s="36">
        <f t="shared" si="0"/>
        <v>2</v>
      </c>
      <c r="I11" s="36">
        <f t="shared" si="0"/>
        <v>3</v>
      </c>
      <c r="J11" s="9">
        <f t="shared" ref="D11:J11" si="1">J12+J20+J23</f>
        <v>2</v>
      </c>
      <c r="K11" s="9">
        <v>14</v>
      </c>
      <c r="L11" s="9">
        <f>SUM(L12:L19)</f>
        <v>47</v>
      </c>
      <c r="M11" s="9">
        <f t="shared" ref="M11:P11" si="2">SUM(M12:M19)</f>
        <v>59</v>
      </c>
      <c r="N11" s="9">
        <f t="shared" si="2"/>
        <v>4</v>
      </c>
      <c r="O11" s="9">
        <f t="shared" si="2"/>
        <v>0</v>
      </c>
      <c r="P11" s="9">
        <f t="shared" si="2"/>
        <v>0</v>
      </c>
      <c r="Q11" s="69"/>
      <c r="R11" s="70"/>
    </row>
    <row r="12" spans="1:24" ht="18.75" customHeight="1" x14ac:dyDescent="0.25">
      <c r="A12" s="64" t="s">
        <v>9</v>
      </c>
      <c r="B12" s="40" t="s">
        <v>57</v>
      </c>
      <c r="C12" s="9">
        <f>SUM(D12:I12)</f>
        <v>50</v>
      </c>
      <c r="D12" s="41"/>
      <c r="E12" s="41">
        <v>1</v>
      </c>
      <c r="F12" s="41">
        <v>43</v>
      </c>
      <c r="G12" s="41">
        <v>6</v>
      </c>
      <c r="H12" s="41"/>
      <c r="I12" s="41"/>
      <c r="J12" s="41">
        <v>2</v>
      </c>
      <c r="K12" s="41">
        <v>9</v>
      </c>
      <c r="L12" s="41">
        <v>39</v>
      </c>
      <c r="M12" s="41">
        <v>48</v>
      </c>
      <c r="N12" s="41">
        <v>2</v>
      </c>
      <c r="O12" s="41"/>
      <c r="P12" s="41"/>
      <c r="S12" s="23">
        <f>SUM(C12:C19)</f>
        <v>63</v>
      </c>
      <c r="T12" s="23">
        <f t="shared" ref="T12:X12" si="3">SUM(D12:D19)</f>
        <v>0</v>
      </c>
      <c r="U12" s="23">
        <f t="shared" si="3"/>
        <v>1</v>
      </c>
      <c r="V12" s="23">
        <f t="shared" si="3"/>
        <v>52</v>
      </c>
      <c r="W12" s="23">
        <f t="shared" si="3"/>
        <v>10</v>
      </c>
      <c r="X12" s="23">
        <f t="shared" si="3"/>
        <v>0</v>
      </c>
    </row>
    <row r="13" spans="1:24" ht="18.75" customHeight="1" x14ac:dyDescent="0.25">
      <c r="A13" s="64"/>
      <c r="B13" s="42" t="s">
        <v>58</v>
      </c>
      <c r="C13" s="9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24" ht="18.75" customHeight="1" x14ac:dyDescent="0.25">
      <c r="A14" s="21">
        <v>1</v>
      </c>
      <c r="B14" s="42" t="s">
        <v>59</v>
      </c>
      <c r="C14" s="9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T14" s="23">
        <f>32/63</f>
        <v>0.50793650793650791</v>
      </c>
    </row>
    <row r="15" spans="1:24" ht="18.75" customHeight="1" x14ac:dyDescent="0.25">
      <c r="A15" s="21">
        <v>2</v>
      </c>
      <c r="B15" s="42" t="s">
        <v>60</v>
      </c>
      <c r="C15" s="9">
        <f>SUM(D15:I15)</f>
        <v>9</v>
      </c>
      <c r="D15" s="21"/>
      <c r="E15" s="21"/>
      <c r="F15" s="21">
        <v>7</v>
      </c>
      <c r="G15" s="21">
        <v>2</v>
      </c>
      <c r="H15" s="21"/>
      <c r="I15" s="21"/>
      <c r="J15" s="21"/>
      <c r="K15" s="21">
        <v>2</v>
      </c>
      <c r="L15" s="21">
        <v>7</v>
      </c>
      <c r="M15" s="21">
        <v>9</v>
      </c>
      <c r="N15" s="21"/>
      <c r="O15" s="21"/>
      <c r="P15" s="21"/>
    </row>
    <row r="16" spans="1:24" ht="18.75" customHeight="1" x14ac:dyDescent="0.25">
      <c r="A16" s="21">
        <v>3</v>
      </c>
      <c r="B16" s="42" t="s">
        <v>61</v>
      </c>
      <c r="C16" s="9">
        <f t="shared" ref="C16:C33" si="4">SUM(D16:I16)</f>
        <v>1</v>
      </c>
      <c r="D16" s="21"/>
      <c r="E16" s="21"/>
      <c r="F16" s="21">
        <v>1</v>
      </c>
      <c r="G16" s="21"/>
      <c r="H16" s="21"/>
      <c r="I16" s="21"/>
      <c r="J16" s="21"/>
      <c r="K16" s="21">
        <v>1</v>
      </c>
      <c r="L16" s="21"/>
      <c r="M16" s="21"/>
      <c r="N16" s="21">
        <v>1</v>
      </c>
      <c r="O16" s="21"/>
      <c r="P16" s="21"/>
    </row>
    <row r="17" spans="1:16" ht="18.75" customHeight="1" x14ac:dyDescent="0.25">
      <c r="A17" s="21">
        <v>4</v>
      </c>
      <c r="B17" s="42" t="s">
        <v>62</v>
      </c>
      <c r="C17" s="9">
        <f t="shared" si="4"/>
        <v>1</v>
      </c>
      <c r="D17" s="21"/>
      <c r="E17" s="21"/>
      <c r="F17" s="21"/>
      <c r="G17" s="21">
        <v>1</v>
      </c>
      <c r="H17" s="21"/>
      <c r="I17" s="21"/>
      <c r="J17" s="21"/>
      <c r="K17" s="21">
        <v>1</v>
      </c>
      <c r="L17" s="21"/>
      <c r="M17" s="21">
        <v>1</v>
      </c>
      <c r="N17" s="21"/>
      <c r="O17" s="21"/>
      <c r="P17" s="21"/>
    </row>
    <row r="18" spans="1:16" ht="18.75" customHeight="1" x14ac:dyDescent="0.25">
      <c r="A18" s="21">
        <v>5</v>
      </c>
      <c r="B18" s="42" t="s">
        <v>63</v>
      </c>
      <c r="C18" s="9">
        <f t="shared" si="4"/>
        <v>1</v>
      </c>
      <c r="D18" s="21"/>
      <c r="E18" s="21"/>
      <c r="F18" s="21"/>
      <c r="G18" s="21">
        <v>1</v>
      </c>
      <c r="H18" s="21"/>
      <c r="I18" s="21"/>
      <c r="J18" s="21"/>
      <c r="K18" s="21">
        <v>1</v>
      </c>
      <c r="L18" s="21"/>
      <c r="M18" s="21"/>
      <c r="N18" s="21">
        <v>1</v>
      </c>
      <c r="O18" s="21"/>
      <c r="P18" s="21"/>
    </row>
    <row r="19" spans="1:16" ht="18.75" customHeight="1" x14ac:dyDescent="0.25">
      <c r="A19" s="21">
        <v>6</v>
      </c>
      <c r="B19" s="42" t="s">
        <v>64</v>
      </c>
      <c r="C19" s="9">
        <f t="shared" si="4"/>
        <v>1</v>
      </c>
      <c r="D19" s="21"/>
      <c r="E19" s="21"/>
      <c r="F19" s="21">
        <v>1</v>
      </c>
      <c r="G19" s="21"/>
      <c r="H19" s="21"/>
      <c r="I19" s="21"/>
      <c r="J19" s="21"/>
      <c r="K19" s="21"/>
      <c r="L19" s="21">
        <v>1</v>
      </c>
      <c r="M19" s="21">
        <v>1</v>
      </c>
      <c r="N19" s="21"/>
      <c r="O19" s="21"/>
      <c r="P19" s="21"/>
    </row>
    <row r="20" spans="1:16" s="28" customFormat="1" ht="18.75" customHeight="1" x14ac:dyDescent="0.25">
      <c r="A20" s="9" t="s">
        <v>11</v>
      </c>
      <c r="B20" s="43" t="s">
        <v>65</v>
      </c>
      <c r="C20" s="9">
        <f>C21+C22</f>
        <v>3</v>
      </c>
      <c r="D20" s="9">
        <f t="shared" ref="D20:K20" si="5">D21+D22</f>
        <v>0</v>
      </c>
      <c r="E20" s="9">
        <f t="shared" si="5"/>
        <v>3</v>
      </c>
      <c r="F20" s="9">
        <f t="shared" si="5"/>
        <v>0</v>
      </c>
      <c r="G20" s="9">
        <f t="shared" si="5"/>
        <v>0</v>
      </c>
      <c r="H20" s="9">
        <f t="shared" si="5"/>
        <v>0</v>
      </c>
      <c r="I20" s="9">
        <f t="shared" si="5"/>
        <v>0</v>
      </c>
      <c r="J20" s="9">
        <f t="shared" si="5"/>
        <v>0</v>
      </c>
      <c r="K20" s="9">
        <f t="shared" si="5"/>
        <v>0</v>
      </c>
      <c r="L20" s="9">
        <f t="shared" ref="L20:P20" si="6">L21+L22</f>
        <v>3</v>
      </c>
      <c r="M20" s="9">
        <f t="shared" si="6"/>
        <v>0</v>
      </c>
      <c r="N20" s="9">
        <f t="shared" si="6"/>
        <v>3</v>
      </c>
      <c r="O20" s="9">
        <f t="shared" si="6"/>
        <v>0</v>
      </c>
      <c r="P20" s="9">
        <f t="shared" si="6"/>
        <v>0</v>
      </c>
    </row>
    <row r="21" spans="1:16" ht="18.75" customHeight="1" x14ac:dyDescent="0.25">
      <c r="A21" s="21">
        <v>1</v>
      </c>
      <c r="B21" s="42" t="s">
        <v>66</v>
      </c>
      <c r="C21" s="9">
        <f t="shared" si="4"/>
        <v>1</v>
      </c>
      <c r="D21" s="21"/>
      <c r="E21" s="21">
        <v>1</v>
      </c>
      <c r="F21" s="21"/>
      <c r="G21" s="21"/>
      <c r="H21" s="21"/>
      <c r="I21" s="21"/>
      <c r="J21" s="21"/>
      <c r="K21" s="21"/>
      <c r="L21" s="21">
        <v>1</v>
      </c>
      <c r="M21" s="21"/>
      <c r="N21" s="21">
        <v>1</v>
      </c>
      <c r="O21" s="21"/>
      <c r="P21" s="21"/>
    </row>
    <row r="22" spans="1:16" ht="18.75" customHeight="1" x14ac:dyDescent="0.25">
      <c r="A22" s="21">
        <v>2</v>
      </c>
      <c r="B22" s="42" t="s">
        <v>77</v>
      </c>
      <c r="C22" s="9">
        <f t="shared" si="4"/>
        <v>2</v>
      </c>
      <c r="D22" s="21"/>
      <c r="E22" s="21">
        <v>2</v>
      </c>
      <c r="F22" s="21"/>
      <c r="G22" s="21"/>
      <c r="H22" s="21"/>
      <c r="I22" s="21"/>
      <c r="J22" s="21"/>
      <c r="K22" s="21"/>
      <c r="L22" s="21">
        <v>2</v>
      </c>
      <c r="M22" s="21"/>
      <c r="N22" s="21">
        <v>2</v>
      </c>
      <c r="O22" s="21"/>
      <c r="P22" s="21"/>
    </row>
    <row r="23" spans="1:16" s="28" customFormat="1" ht="18.75" customHeight="1" x14ac:dyDescent="0.25">
      <c r="A23" s="9" t="s">
        <v>13</v>
      </c>
      <c r="B23" s="43" t="s">
        <v>67</v>
      </c>
      <c r="C23" s="9">
        <f>SUM(C24:C34)</f>
        <v>7</v>
      </c>
      <c r="D23" s="9">
        <f t="shared" ref="D23:P23" si="7">SUM(D24:D34)</f>
        <v>0</v>
      </c>
      <c r="E23" s="9">
        <f t="shared" si="7"/>
        <v>0</v>
      </c>
      <c r="F23" s="9">
        <f t="shared" si="7"/>
        <v>1</v>
      </c>
      <c r="G23" s="9">
        <f t="shared" si="7"/>
        <v>1</v>
      </c>
      <c r="H23" s="9">
        <f t="shared" si="7"/>
        <v>2</v>
      </c>
      <c r="I23" s="9">
        <f t="shared" si="7"/>
        <v>3</v>
      </c>
      <c r="J23" s="9">
        <f t="shared" si="7"/>
        <v>0</v>
      </c>
      <c r="K23" s="9">
        <f t="shared" si="7"/>
        <v>0</v>
      </c>
      <c r="L23" s="9">
        <f t="shared" si="7"/>
        <v>0</v>
      </c>
      <c r="M23" s="9">
        <f t="shared" si="7"/>
        <v>0</v>
      </c>
      <c r="N23" s="9">
        <f t="shared" si="7"/>
        <v>7</v>
      </c>
      <c r="O23" s="9">
        <f t="shared" si="7"/>
        <v>0</v>
      </c>
      <c r="P23" s="9">
        <f t="shared" si="7"/>
        <v>0</v>
      </c>
    </row>
    <row r="24" spans="1:16" ht="18.75" customHeight="1" x14ac:dyDescent="0.25">
      <c r="A24" s="21">
        <v>1</v>
      </c>
      <c r="B24" s="42" t="s">
        <v>68</v>
      </c>
      <c r="C24" s="9">
        <f t="shared" si="4"/>
        <v>1</v>
      </c>
      <c r="D24" s="21"/>
      <c r="E24" s="21"/>
      <c r="F24" s="21"/>
      <c r="G24" s="21"/>
      <c r="H24" s="21">
        <v>1</v>
      </c>
      <c r="I24" s="21"/>
      <c r="J24" s="21"/>
      <c r="K24" s="21"/>
      <c r="L24" s="21"/>
      <c r="M24" s="21"/>
      <c r="N24" s="21">
        <v>1</v>
      </c>
      <c r="O24" s="21"/>
      <c r="P24" s="21"/>
    </row>
    <row r="25" spans="1:16" ht="18.75" customHeight="1" x14ac:dyDescent="0.25">
      <c r="A25" s="21">
        <v>2</v>
      </c>
      <c r="B25" s="42" t="s">
        <v>69</v>
      </c>
      <c r="C25" s="9">
        <f t="shared" si="4"/>
        <v>1</v>
      </c>
      <c r="D25" s="21"/>
      <c r="E25" s="21"/>
      <c r="F25" s="21">
        <v>1</v>
      </c>
      <c r="G25" s="21"/>
      <c r="H25" s="21"/>
      <c r="I25" s="21"/>
      <c r="J25" s="21"/>
      <c r="K25" s="21"/>
      <c r="L25" s="21"/>
      <c r="M25" s="21"/>
      <c r="N25" s="21">
        <v>1</v>
      </c>
      <c r="O25" s="21"/>
      <c r="P25" s="21"/>
    </row>
    <row r="26" spans="1:16" ht="18.75" customHeight="1" x14ac:dyDescent="0.25">
      <c r="A26" s="21">
        <v>3</v>
      </c>
      <c r="B26" s="42" t="s">
        <v>70</v>
      </c>
      <c r="C26" s="9">
        <f t="shared" si="4"/>
        <v>0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ht="18.75" customHeight="1" x14ac:dyDescent="0.25">
      <c r="A27" s="21">
        <v>4</v>
      </c>
      <c r="B27" s="42" t="s">
        <v>71</v>
      </c>
      <c r="C27" s="9">
        <f t="shared" si="4"/>
        <v>1</v>
      </c>
      <c r="D27" s="21"/>
      <c r="E27" s="21"/>
      <c r="F27" s="21"/>
      <c r="G27" s="21"/>
      <c r="H27" s="21">
        <v>1</v>
      </c>
      <c r="I27" s="21"/>
      <c r="J27" s="21"/>
      <c r="K27" s="21"/>
      <c r="L27" s="21"/>
      <c r="M27" s="21"/>
      <c r="N27" s="21">
        <v>1</v>
      </c>
      <c r="O27" s="21"/>
      <c r="P27" s="21"/>
    </row>
    <row r="28" spans="1:16" ht="18.75" customHeight="1" x14ac:dyDescent="0.25">
      <c r="A28" s="21">
        <v>5</v>
      </c>
      <c r="B28" s="42" t="s">
        <v>72</v>
      </c>
      <c r="C28" s="9">
        <f t="shared" si="4"/>
        <v>1</v>
      </c>
      <c r="D28" s="21"/>
      <c r="E28" s="21"/>
      <c r="F28" s="21"/>
      <c r="G28" s="21">
        <v>1</v>
      </c>
      <c r="H28" s="21"/>
      <c r="I28" s="21"/>
      <c r="J28" s="21"/>
      <c r="K28" s="21"/>
      <c r="L28" s="21"/>
      <c r="M28" s="21"/>
      <c r="N28" s="21">
        <v>1</v>
      </c>
      <c r="O28" s="21"/>
      <c r="P28" s="21"/>
    </row>
    <row r="29" spans="1:16" ht="18.75" customHeight="1" x14ac:dyDescent="0.25">
      <c r="A29" s="21">
        <v>6</v>
      </c>
      <c r="B29" s="42" t="s">
        <v>73</v>
      </c>
      <c r="C29" s="9">
        <f t="shared" si="4"/>
        <v>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18.75" customHeight="1" x14ac:dyDescent="0.25">
      <c r="A30" s="21">
        <v>7</v>
      </c>
      <c r="B30" s="42" t="s">
        <v>74</v>
      </c>
      <c r="C30" s="9">
        <f t="shared" si="4"/>
        <v>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27" customHeight="1" x14ac:dyDescent="0.25">
      <c r="A31" s="21">
        <v>8</v>
      </c>
      <c r="B31" s="38" t="s">
        <v>75</v>
      </c>
      <c r="C31" s="9">
        <f t="shared" si="4"/>
        <v>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18.75" customHeight="1" x14ac:dyDescent="0.25">
      <c r="A32" s="21">
        <v>9</v>
      </c>
      <c r="B32" s="42" t="s">
        <v>78</v>
      </c>
      <c r="C32" s="9">
        <f t="shared" si="4"/>
        <v>2</v>
      </c>
      <c r="D32" s="44"/>
      <c r="E32" s="44"/>
      <c r="F32" s="44"/>
      <c r="G32" s="44"/>
      <c r="H32" s="44"/>
      <c r="I32" s="44">
        <v>2</v>
      </c>
      <c r="J32" s="44"/>
      <c r="K32" s="44"/>
      <c r="L32" s="44"/>
      <c r="M32" s="44"/>
      <c r="N32" s="44">
        <v>2</v>
      </c>
      <c r="O32" s="44"/>
      <c r="P32" s="44"/>
    </row>
    <row r="33" spans="1:16" ht="18.75" customHeight="1" x14ac:dyDescent="0.25">
      <c r="A33" s="21">
        <v>10</v>
      </c>
      <c r="B33" s="42" t="s">
        <v>80</v>
      </c>
      <c r="C33" s="9">
        <f t="shared" si="4"/>
        <v>1</v>
      </c>
      <c r="D33" s="44"/>
      <c r="E33" s="44"/>
      <c r="F33" s="44"/>
      <c r="G33" s="44"/>
      <c r="H33" s="44"/>
      <c r="I33" s="44">
        <v>1</v>
      </c>
      <c r="J33" s="44"/>
      <c r="K33" s="44"/>
      <c r="L33" s="44"/>
      <c r="M33" s="44"/>
      <c r="N33" s="44">
        <v>1</v>
      </c>
      <c r="O33" s="44"/>
      <c r="P33" s="44"/>
    </row>
    <row r="34" spans="1:16" ht="18.75" customHeight="1" x14ac:dyDescent="0.25">
      <c r="A34" s="21">
        <v>11</v>
      </c>
      <c r="B34" s="38" t="s">
        <v>79</v>
      </c>
      <c r="C34" s="9"/>
      <c r="D34" s="44"/>
      <c r="E34" s="44"/>
      <c r="F34" s="44"/>
      <c r="G34" s="44"/>
      <c r="H34" s="44"/>
      <c r="I34" s="45"/>
      <c r="J34" s="44"/>
      <c r="K34" s="44"/>
      <c r="L34" s="44"/>
      <c r="M34" s="44"/>
      <c r="N34" s="44"/>
      <c r="O34" s="44"/>
      <c r="P34" s="44"/>
    </row>
    <row r="37" spans="1:16" ht="18.75" x14ac:dyDescent="0.25">
      <c r="I37" s="61" t="s">
        <v>87</v>
      </c>
      <c r="J37" s="61"/>
      <c r="K37" s="61"/>
      <c r="L37" s="61"/>
      <c r="M37" s="61"/>
      <c r="N37" s="61"/>
      <c r="O37" s="61"/>
      <c r="P37" s="61"/>
    </row>
    <row r="38" spans="1:16" ht="18.75" x14ac:dyDescent="0.25">
      <c r="I38" s="31"/>
      <c r="J38" s="58" t="s">
        <v>40</v>
      </c>
      <c r="K38" s="58"/>
      <c r="L38" s="58"/>
      <c r="M38" s="58"/>
      <c r="N38" s="58"/>
      <c r="O38" s="58"/>
      <c r="P38" s="58"/>
    </row>
    <row r="39" spans="1:16" x14ac:dyDescent="0.25">
      <c r="I39" s="31"/>
      <c r="J39" s="59" t="s">
        <v>41</v>
      </c>
      <c r="K39" s="59"/>
      <c r="L39" s="59"/>
      <c r="M39" s="59"/>
      <c r="N39" s="59"/>
      <c r="O39" s="59"/>
      <c r="P39" s="59"/>
    </row>
    <row r="40" spans="1:16" x14ac:dyDescent="0.25">
      <c r="I40" s="31"/>
      <c r="J40" s="31"/>
      <c r="K40" s="31"/>
      <c r="L40" s="31"/>
      <c r="M40" s="31"/>
      <c r="N40" s="31"/>
      <c r="O40" s="31"/>
      <c r="P40" s="31"/>
    </row>
    <row r="41" spans="1:16" x14ac:dyDescent="0.25">
      <c r="I41" s="31"/>
      <c r="J41" s="31"/>
      <c r="K41" s="31"/>
      <c r="L41" s="31"/>
      <c r="M41" s="31"/>
      <c r="N41" s="31"/>
      <c r="O41" s="31"/>
      <c r="P41" s="31"/>
    </row>
    <row r="42" spans="1:16" x14ac:dyDescent="0.25">
      <c r="I42" s="31"/>
      <c r="J42" s="31"/>
      <c r="K42" s="31"/>
      <c r="L42" s="31"/>
      <c r="M42" s="31"/>
      <c r="N42" s="31"/>
      <c r="O42" s="31"/>
      <c r="P42" s="31"/>
    </row>
    <row r="43" spans="1:16" x14ac:dyDescent="0.25">
      <c r="I43" s="31"/>
      <c r="J43" s="31"/>
      <c r="K43" s="31"/>
      <c r="L43" s="31"/>
      <c r="M43" s="31"/>
      <c r="N43" s="31"/>
      <c r="O43" s="31"/>
      <c r="P43" s="31"/>
    </row>
    <row r="44" spans="1:16" x14ac:dyDescent="0.25">
      <c r="I44" s="31"/>
      <c r="J44" s="31"/>
      <c r="K44" s="31"/>
      <c r="L44" s="31"/>
      <c r="M44" s="31"/>
      <c r="N44" s="31"/>
      <c r="O44" s="31"/>
      <c r="P44" s="31"/>
    </row>
    <row r="45" spans="1:16" ht="18.75" x14ac:dyDescent="0.3">
      <c r="I45" s="31"/>
      <c r="J45" s="60" t="s">
        <v>42</v>
      </c>
      <c r="K45" s="60"/>
      <c r="L45" s="60"/>
      <c r="M45" s="60"/>
      <c r="N45" s="60"/>
      <c r="O45" s="60"/>
      <c r="P45" s="60"/>
    </row>
  </sheetData>
  <mergeCells count="17">
    <mergeCell ref="C2:J2"/>
    <mergeCell ref="A6:P6"/>
    <mergeCell ref="A12:A13"/>
    <mergeCell ref="C9:C10"/>
    <mergeCell ref="D9:I9"/>
    <mergeCell ref="J9:L9"/>
    <mergeCell ref="A3:C3"/>
    <mergeCell ref="A4:C4"/>
    <mergeCell ref="K4:O4"/>
    <mergeCell ref="A7:P7"/>
    <mergeCell ref="M9:P9"/>
    <mergeCell ref="B9:B10"/>
    <mergeCell ref="J38:P38"/>
    <mergeCell ref="J39:P39"/>
    <mergeCell ref="J45:P45"/>
    <mergeCell ref="I37:P37"/>
    <mergeCell ref="J3:P3"/>
  </mergeCells>
  <pageMargins left="0.70866141732283472" right="0.70866141732283472" top="0.42" bottom="0.4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MAU 6</vt:lpstr>
      <vt:lpstr>MAU 8</vt:lpstr>
      <vt:lpstr>'MAU 6'!Print_Titles</vt:lpstr>
      <vt:lpstr>'MAU 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Admin</cp:lastModifiedBy>
  <cp:lastPrinted>2018-10-14T07:52:51Z</cp:lastPrinted>
  <dcterms:created xsi:type="dcterms:W3CDTF">2018-05-29T06:34:01Z</dcterms:created>
  <dcterms:modified xsi:type="dcterms:W3CDTF">2019-09-16T03:49:36Z</dcterms:modified>
</cp:coreProperties>
</file>